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85"/>
  </bookViews>
  <sheets>
    <sheet name="光伏收益" sheetId="1" r:id="rId1"/>
  </sheet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<sst xmlns="http://schemas.openxmlformats.org/spreadsheetml/2006/main" count="176" uniqueCount="139">
  <si>
    <t>附件</t>
  </si>
  <si>
    <t>2026年1-3月份光伏扶贫电站收益分配表</t>
  </si>
  <si>
    <t>序号</t>
  </si>
  <si>
    <t>乡镇</t>
  </si>
  <si>
    <t>地点</t>
  </si>
  <si>
    <t>规模</t>
  </si>
  <si>
    <t>户号</t>
  </si>
  <si>
    <t>户名</t>
  </si>
  <si>
    <t>1月份</t>
  </si>
  <si>
    <t>2月份</t>
  </si>
  <si>
    <t>3月份</t>
  </si>
  <si>
    <t>应付总金额</t>
  </si>
  <si>
    <t>增值税</t>
  </si>
  <si>
    <t>附加税</t>
  </si>
  <si>
    <t>运维费</t>
  </si>
  <si>
    <t>电损</t>
  </si>
  <si>
    <t>合计</t>
  </si>
  <si>
    <t>1</t>
  </si>
  <si>
    <t>陈村</t>
  </si>
  <si>
    <t>石板沟</t>
  </si>
  <si>
    <t>5182164579</t>
  </si>
  <si>
    <t>渑池县扶贫开发有限公司</t>
  </si>
  <si>
    <t>2</t>
  </si>
  <si>
    <t>白浪</t>
  </si>
  <si>
    <t>5182165660</t>
  </si>
  <si>
    <t>3</t>
  </si>
  <si>
    <t>五爱</t>
  </si>
  <si>
    <t>5182166302</t>
  </si>
  <si>
    <t>4</t>
  </si>
  <si>
    <t>范洼</t>
  </si>
  <si>
    <t>5182198255</t>
  </si>
  <si>
    <t>5</t>
  </si>
  <si>
    <t>苜蓿</t>
  </si>
  <si>
    <t>5182198284</t>
  </si>
  <si>
    <t>6</t>
  </si>
  <si>
    <t>段村</t>
  </si>
  <si>
    <t>中关</t>
  </si>
  <si>
    <t>5166087230</t>
  </si>
  <si>
    <t>7</t>
  </si>
  <si>
    <t>南岭</t>
  </si>
  <si>
    <t>5181943506</t>
  </si>
  <si>
    <t>8</t>
  </si>
  <si>
    <t>赵沟</t>
  </si>
  <si>
    <t>5181943535</t>
  </si>
  <si>
    <t>9</t>
  </si>
  <si>
    <t>中朝</t>
  </si>
  <si>
    <t>5181943694</t>
  </si>
  <si>
    <t>10</t>
  </si>
  <si>
    <t>果园</t>
  </si>
  <si>
    <t>展庄</t>
  </si>
  <si>
    <t>5182040396</t>
  </si>
  <si>
    <t>11</t>
  </si>
  <si>
    <t>东俺头</t>
  </si>
  <si>
    <t>5182042480</t>
  </si>
  <si>
    <t>12</t>
  </si>
  <si>
    <t>西村</t>
  </si>
  <si>
    <t>5182050964</t>
  </si>
  <si>
    <t>13</t>
  </si>
  <si>
    <t>洪阳</t>
  </si>
  <si>
    <t>柳庄</t>
  </si>
  <si>
    <t>5165920226</t>
  </si>
  <si>
    <t>15</t>
  </si>
  <si>
    <t>刘村</t>
  </si>
  <si>
    <t>5166039505</t>
  </si>
  <si>
    <t>14</t>
  </si>
  <si>
    <t>石盆</t>
  </si>
  <si>
    <t>5166041094</t>
  </si>
  <si>
    <t>16</t>
  </si>
  <si>
    <t>南村</t>
  </si>
  <si>
    <t>关底</t>
  </si>
  <si>
    <t>5166092379</t>
  </si>
  <si>
    <t>17</t>
  </si>
  <si>
    <t>青山</t>
  </si>
  <si>
    <t>5181943766</t>
  </si>
  <si>
    <t>18</t>
  </si>
  <si>
    <t>坡头</t>
  </si>
  <si>
    <t>5166093431</t>
  </si>
  <si>
    <t>19</t>
  </si>
  <si>
    <t>东观吊</t>
  </si>
  <si>
    <t>5166095062</t>
  </si>
  <si>
    <t>20</t>
  </si>
  <si>
    <t>不召寨</t>
  </si>
  <si>
    <t>5182191195</t>
  </si>
  <si>
    <t>21</t>
  </si>
  <si>
    <t>韶峰</t>
  </si>
  <si>
    <t>5182191339</t>
  </si>
  <si>
    <t>22</t>
  </si>
  <si>
    <t>茹窑</t>
  </si>
  <si>
    <t>5182191355</t>
  </si>
  <si>
    <t>23</t>
  </si>
  <si>
    <t>仁村</t>
  </si>
  <si>
    <t>雪白</t>
  </si>
  <si>
    <t>5165969562</t>
  </si>
  <si>
    <t>24</t>
  </si>
  <si>
    <t>红花窝</t>
  </si>
  <si>
    <t>5181944365</t>
  </si>
  <si>
    <t>25</t>
  </si>
  <si>
    <t>杨河</t>
  </si>
  <si>
    <t>5181944479</t>
  </si>
  <si>
    <t>26</t>
  </si>
  <si>
    <t>上西</t>
  </si>
  <si>
    <t>5181944583</t>
  </si>
  <si>
    <t>27</t>
  </si>
  <si>
    <t>天池</t>
  </si>
  <si>
    <t>藕池</t>
  </si>
  <si>
    <t>5165841606</t>
  </si>
  <si>
    <t>28</t>
  </si>
  <si>
    <t>陈沟</t>
  </si>
  <si>
    <t>5181942965</t>
  </si>
  <si>
    <t>29</t>
  </si>
  <si>
    <t>杜村沟</t>
  </si>
  <si>
    <t>5181943115</t>
  </si>
  <si>
    <t>30</t>
  </si>
  <si>
    <t>南涧</t>
  </si>
  <si>
    <t>5181943245</t>
  </si>
  <si>
    <t>31</t>
  </si>
  <si>
    <t>石泉</t>
  </si>
  <si>
    <t>5181943317</t>
  </si>
  <si>
    <t>32</t>
  </si>
  <si>
    <t>仰韶</t>
  </si>
  <si>
    <t>后涧</t>
  </si>
  <si>
    <t>5181989292</t>
  </si>
  <si>
    <t>33</t>
  </si>
  <si>
    <t>英豪</t>
  </si>
  <si>
    <t>东七里</t>
  </si>
  <si>
    <t>5181943913</t>
  </si>
  <si>
    <t>34</t>
  </si>
  <si>
    <t>周家山</t>
  </si>
  <si>
    <t>5181944075</t>
  </si>
  <si>
    <t>35</t>
  </si>
  <si>
    <t>吴窑头</t>
  </si>
  <si>
    <t>5182184034</t>
  </si>
  <si>
    <t>36</t>
  </si>
  <si>
    <t>张村</t>
  </si>
  <si>
    <t>高桥</t>
  </si>
  <si>
    <t>5182181921</t>
  </si>
  <si>
    <t>37</t>
  </si>
  <si>
    <t>漏泉</t>
  </si>
  <si>
    <t>5182183709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</si>
</sst>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theme="1"/>
      <name val="宋体"/>
      <charset val="134"/>
      <scheme val="minor"/>
    </font>
    <font>
      <sz val="12"/>
      <name val="宋体"/>
      <charset val="134"/>
      <scheme val="major"/>
    </font>
    <font>
      <sz val="12"/>
      <name val="宋体"/>
      <charset val="134"/>
    </font>
    <font>
      <sz val="12"/>
      <name val="宋体"/>
      <charset val="134"/>
      <scheme val="minor"/>
    </font>
    <font>
      <b/>
      <sz val="20"/>
      <name val="宋体"/>
      <charset val="134"/>
    </font>
    <font>
      <sz val="11"/>
      <name val="华文宋体"/>
      <charset val="134"/>
    </font>
    <font>
      <b/>
      <sz val="11"/>
      <name val="华文宋体"/>
      <charset val="134"/>
    </font>
    <font>
      <b/>
      <sz val="12"/>
      <name val="华文宋体"/>
      <charset val="134"/>
    </font>
    <font>
      <sz val="12"/>
      <name val="华文宋体"/>
      <charset val="134"/>
    </font>
    <font>
      <sz val="10"/>
      <name val="宋体"/>
      <charset val="134"/>
      <scheme val="major"/>
    </font>
    <font>
      <sz val="11"/>
      <color rgb="FFFF0000"/>
      <name val="华文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8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 wrapText="1"/>
    </xf>
    <xf numFmtId="49" fontId="5" fillId="0" borderId="4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5" fillId="0" borderId="4" xfId="0" applyNumberFormat="1" applyFont="1" applyFill="1" applyBorder="1" applyAlignment="1">
      <alignment vertical="center" wrapText="1"/>
    </xf>
    <xf numFmtId="176" fontId="8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41"/>
  <sheetViews>
    <sheetView tabSelected="1" workbookViewId="0">
      <selection activeCell="Q12" sqref="Q12"/>
    </sheetView>
  </sheetViews>
  <sheetFormatPr defaultColWidth="10" defaultRowHeight="15.75"/>
  <cols>
    <col min="1" max="1" width="4.75" style="2" customWidth="1"/>
    <col min="2" max="2" width="6.375" style="2" customWidth="1"/>
    <col min="3" max="3" width="8.69166666666667" style="2" customWidth="1"/>
    <col min="4" max="4" width="6.69166666666667" style="2" customWidth="1"/>
    <col min="5" max="5" width="12.625" style="2" customWidth="1"/>
    <col min="6" max="6" width="26.5" style="3" customWidth="1"/>
    <col min="7" max="8" width="11.7666666666667" style="2"/>
    <col min="9" max="9" width="10.6916666666667" style="2"/>
    <col min="10" max="10" width="12.6916666666667" style="2" customWidth="1"/>
    <col min="11" max="12" width="12.4583333333333" style="2" customWidth="1"/>
    <col min="13" max="13" width="10" style="2"/>
    <col min="14" max="14" width="10.5333333333333" style="2"/>
    <col min="15" max="15" width="14.075" style="4"/>
    <col min="16" max="16384" width="10" style="2"/>
  </cols>
  <sheetData>
    <row r="1" ht="19" customHeight="1" spans="1:16">
      <c r="A1" s="2" t="s">
        <v>0</v>
      </c>
    </row>
    <row r="2" ht="42" customHeight="1" spans="1:16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s="1" customFormat="1" ht="21.95" customHeight="1" spans="1:16">
      <c r="A3" s="6" t="s">
        <v>2</v>
      </c>
      <c r="B3" s="6" t="s">
        <v>3</v>
      </c>
      <c r="C3" s="6" t="s">
        <v>4</v>
      </c>
      <c r="D3" s="6" t="s">
        <v>5</v>
      </c>
      <c r="E3" s="7" t="s">
        <v>6</v>
      </c>
      <c r="F3" s="7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8" t="s">
        <v>14</v>
      </c>
      <c r="N3" s="8" t="s">
        <v>15</v>
      </c>
      <c r="O3" s="9" t="s">
        <v>16</v>
      </c>
    </row>
    <row r="4" s="1" customFormat="1" ht="21.95" customHeight="1" spans="1:16">
      <c r="A4" s="6" t="s">
        <v>17</v>
      </c>
      <c r="B4" s="10" t="s">
        <v>18</v>
      </c>
      <c r="C4" s="6" t="s">
        <v>19</v>
      </c>
      <c r="D4" s="11">
        <v>312</v>
      </c>
      <c r="E4" s="6" t="s">
        <v>20</v>
      </c>
      <c r="F4" s="6" t="s">
        <v>21</v>
      </c>
      <c r="G4" s="12">
        <v>8271.48</v>
      </c>
      <c r="H4" s="12">
        <v>7552.71</v>
      </c>
      <c r="I4" s="12">
        <v>8553.39</v>
      </c>
      <c r="J4" s="13">
        <f t="shared" ref="J4:J40" si="0">G4+H4+I4</f>
        <v>24377.58</v>
      </c>
      <c r="K4" s="14">
        <f t="shared" ref="K4:K40" si="1">J4/1.13*0.13</f>
        <v>2804.5</v>
      </c>
      <c r="L4" s="14">
        <f t="shared" ref="L4:L40" si="2">K4*0.1</f>
        <v>280.45</v>
      </c>
      <c r="M4" s="13">
        <f t="shared" ref="M4:M40" si="3">D4*7*3</f>
        <v>6552</v>
      </c>
      <c r="N4" s="13">
        <v>1184.07</v>
      </c>
      <c r="O4" s="14">
        <f t="shared" ref="O4:O40" si="4">J4-K4-L4-M4-N4</f>
        <v>13556.56</v>
      </c>
      <c r="P4" s="15"/>
    </row>
    <row r="5" s="1" customFormat="1" ht="21.95" customHeight="1" spans="1:16">
      <c r="A5" s="6" t="s">
        <v>22</v>
      </c>
      <c r="B5" s="16"/>
      <c r="C5" s="6" t="s">
        <v>23</v>
      </c>
      <c r="D5" s="11">
        <v>312</v>
      </c>
      <c r="E5" s="6" t="s">
        <v>24</v>
      </c>
      <c r="F5" s="6" t="s">
        <v>21</v>
      </c>
      <c r="G5" s="12">
        <v>9592.99</v>
      </c>
      <c r="H5" s="12">
        <v>8820.94</v>
      </c>
      <c r="I5" s="12">
        <v>9371.17</v>
      </c>
      <c r="J5" s="13">
        <f t="shared" si="0"/>
        <v>27785.1</v>
      </c>
      <c r="K5" s="14">
        <f t="shared" si="1"/>
        <v>3196.52</v>
      </c>
      <c r="L5" s="14">
        <f t="shared" si="2"/>
        <v>319.65</v>
      </c>
      <c r="M5" s="13">
        <f t="shared" si="3"/>
        <v>6552</v>
      </c>
      <c r="N5" s="13">
        <v>1184.07</v>
      </c>
      <c r="O5" s="14">
        <f t="shared" si="4"/>
        <v>16532.86</v>
      </c>
      <c r="P5" s="15"/>
    </row>
    <row r="6" s="1" customFormat="1" ht="21.95" customHeight="1" spans="1:16">
      <c r="A6" s="6" t="s">
        <v>25</v>
      </c>
      <c r="B6" s="16"/>
      <c r="C6" s="6" t="s">
        <v>26</v>
      </c>
      <c r="D6" s="11">
        <v>279</v>
      </c>
      <c r="E6" s="6" t="s">
        <v>27</v>
      </c>
      <c r="F6" s="6" t="s">
        <v>21</v>
      </c>
      <c r="G6" s="12">
        <v>9625.49</v>
      </c>
      <c r="H6" s="12">
        <v>8900.3</v>
      </c>
      <c r="I6" s="12">
        <v>9903.62</v>
      </c>
      <c r="J6" s="13">
        <f t="shared" si="0"/>
        <v>28429.41</v>
      </c>
      <c r="K6" s="14">
        <f t="shared" si="1"/>
        <v>3270.64</v>
      </c>
      <c r="L6" s="14">
        <f t="shared" si="2"/>
        <v>327.06</v>
      </c>
      <c r="M6" s="13">
        <f t="shared" si="3"/>
        <v>5859</v>
      </c>
      <c r="N6" s="13">
        <v>1184.07</v>
      </c>
      <c r="O6" s="14">
        <f t="shared" si="4"/>
        <v>17788.64</v>
      </c>
      <c r="P6" s="15"/>
    </row>
    <row r="7" s="1" customFormat="1" ht="21.95" customHeight="1" spans="1:16">
      <c r="A7" s="6" t="s">
        <v>28</v>
      </c>
      <c r="B7" s="16"/>
      <c r="C7" s="6" t="s">
        <v>29</v>
      </c>
      <c r="D7" s="11">
        <v>305.5</v>
      </c>
      <c r="E7" s="6" t="s">
        <v>30</v>
      </c>
      <c r="F7" s="6" t="s">
        <v>21</v>
      </c>
      <c r="G7" s="12">
        <v>9487.18</v>
      </c>
      <c r="H7" s="12">
        <v>8845.51</v>
      </c>
      <c r="I7" s="12">
        <v>9116.83</v>
      </c>
      <c r="J7" s="13">
        <f t="shared" si="0"/>
        <v>27449.52</v>
      </c>
      <c r="K7" s="14">
        <f t="shared" si="1"/>
        <v>3157.91</v>
      </c>
      <c r="L7" s="14">
        <f t="shared" si="2"/>
        <v>315.79</v>
      </c>
      <c r="M7" s="13">
        <f t="shared" si="3"/>
        <v>6415.5</v>
      </c>
      <c r="N7" s="13">
        <v>1184.07</v>
      </c>
      <c r="O7" s="14">
        <f t="shared" si="4"/>
        <v>16376.25</v>
      </c>
      <c r="P7" s="15"/>
    </row>
    <row r="8" s="1" customFormat="1" ht="21.95" customHeight="1" spans="1:16">
      <c r="A8" s="6" t="s">
        <v>31</v>
      </c>
      <c r="B8" s="17"/>
      <c r="C8" s="6" t="s">
        <v>32</v>
      </c>
      <c r="D8" s="11">
        <v>305.5</v>
      </c>
      <c r="E8" s="6" t="s">
        <v>33</v>
      </c>
      <c r="F8" s="6" t="s">
        <v>21</v>
      </c>
      <c r="G8" s="12">
        <v>11839.98</v>
      </c>
      <c r="H8" s="12">
        <v>10623.52</v>
      </c>
      <c r="I8" s="12">
        <v>11685.42</v>
      </c>
      <c r="J8" s="13">
        <f t="shared" si="0"/>
        <v>34148.92</v>
      </c>
      <c r="K8" s="14">
        <f t="shared" si="1"/>
        <v>3928.64</v>
      </c>
      <c r="L8" s="14">
        <f t="shared" si="2"/>
        <v>392.86</v>
      </c>
      <c r="M8" s="13">
        <f t="shared" si="3"/>
        <v>6415.5</v>
      </c>
      <c r="N8" s="13">
        <v>1184.07</v>
      </c>
      <c r="O8" s="14">
        <f t="shared" si="4"/>
        <v>22227.85</v>
      </c>
      <c r="P8" s="15"/>
    </row>
    <row r="9" s="1" customFormat="1" ht="21.95" customHeight="1" spans="1:16">
      <c r="A9" s="6" t="s">
        <v>34</v>
      </c>
      <c r="B9" s="10" t="s">
        <v>35</v>
      </c>
      <c r="C9" s="6" t="s">
        <v>36</v>
      </c>
      <c r="D9" s="11">
        <v>156</v>
      </c>
      <c r="E9" s="6" t="s">
        <v>37</v>
      </c>
      <c r="F9" s="18" t="s">
        <v>21</v>
      </c>
      <c r="G9" s="12">
        <v>4289.54</v>
      </c>
      <c r="H9" s="12">
        <v>4040.51</v>
      </c>
      <c r="I9" s="12">
        <v>4676.89</v>
      </c>
      <c r="J9" s="13">
        <f t="shared" si="0"/>
        <v>13006.94</v>
      </c>
      <c r="K9" s="14">
        <f t="shared" si="1"/>
        <v>1496.37</v>
      </c>
      <c r="L9" s="14">
        <f t="shared" si="2"/>
        <v>149.64</v>
      </c>
      <c r="M9" s="13">
        <f t="shared" si="3"/>
        <v>3276</v>
      </c>
      <c r="N9" s="13">
        <v>1184.07</v>
      </c>
      <c r="O9" s="14">
        <f t="shared" si="4"/>
        <v>6900.86</v>
      </c>
      <c r="P9" s="15"/>
    </row>
    <row r="10" s="1" customFormat="1" ht="21.95" customHeight="1" spans="1:16">
      <c r="A10" s="6" t="s">
        <v>38</v>
      </c>
      <c r="B10" s="16"/>
      <c r="C10" s="6" t="s">
        <v>39</v>
      </c>
      <c r="D10" s="11">
        <v>305</v>
      </c>
      <c r="E10" s="6" t="s">
        <v>40</v>
      </c>
      <c r="F10" s="18" t="s">
        <v>21</v>
      </c>
      <c r="G10" s="12">
        <v>5301.94</v>
      </c>
      <c r="H10" s="12">
        <v>4965.98</v>
      </c>
      <c r="I10" s="12">
        <v>5800.39</v>
      </c>
      <c r="J10" s="13">
        <f t="shared" si="0"/>
        <v>16068.31</v>
      </c>
      <c r="K10" s="14">
        <f t="shared" si="1"/>
        <v>1848.57</v>
      </c>
      <c r="L10" s="14">
        <f t="shared" si="2"/>
        <v>184.86</v>
      </c>
      <c r="M10" s="13">
        <f t="shared" si="3"/>
        <v>6405</v>
      </c>
      <c r="N10" s="13">
        <v>1184.07</v>
      </c>
      <c r="O10" s="14">
        <f t="shared" si="4"/>
        <v>6445.81</v>
      </c>
      <c r="P10" s="15"/>
    </row>
    <row r="11" s="1" customFormat="1" ht="21.95" customHeight="1" spans="1:16">
      <c r="A11" s="6" t="s">
        <v>41</v>
      </c>
      <c r="B11" s="16"/>
      <c r="C11" s="6" t="s">
        <v>42</v>
      </c>
      <c r="D11" s="11">
        <v>201.5</v>
      </c>
      <c r="E11" s="6" t="s">
        <v>43</v>
      </c>
      <c r="F11" s="18" t="s">
        <v>21</v>
      </c>
      <c r="G11" s="12">
        <v>5634.87</v>
      </c>
      <c r="H11" s="12">
        <v>5539.26</v>
      </c>
      <c r="I11" s="12">
        <v>6510.09</v>
      </c>
      <c r="J11" s="13">
        <f t="shared" si="0"/>
        <v>17684.22</v>
      </c>
      <c r="K11" s="14">
        <f t="shared" si="1"/>
        <v>2034.47</v>
      </c>
      <c r="L11" s="14">
        <f t="shared" si="2"/>
        <v>203.45</v>
      </c>
      <c r="M11" s="13">
        <f t="shared" si="3"/>
        <v>4231.5</v>
      </c>
      <c r="N11" s="13">
        <v>1184.07</v>
      </c>
      <c r="O11" s="14">
        <f t="shared" si="4"/>
        <v>10030.73</v>
      </c>
      <c r="P11" s="15"/>
    </row>
    <row r="12" s="1" customFormat="1" ht="21.95" customHeight="1" spans="1:16">
      <c r="A12" s="6" t="s">
        <v>44</v>
      </c>
      <c r="B12" s="17"/>
      <c r="C12" s="6" t="s">
        <v>45</v>
      </c>
      <c r="D12" s="19">
        <v>300</v>
      </c>
      <c r="E12" s="6" t="s">
        <v>46</v>
      </c>
      <c r="F12" s="6" t="s">
        <v>21</v>
      </c>
      <c r="G12" s="12">
        <v>9508.72</v>
      </c>
      <c r="H12" s="12">
        <v>8938.85</v>
      </c>
      <c r="I12" s="12">
        <v>9914.96</v>
      </c>
      <c r="J12" s="13">
        <f t="shared" si="0"/>
        <v>28362.53</v>
      </c>
      <c r="K12" s="14">
        <f t="shared" si="1"/>
        <v>3262.95</v>
      </c>
      <c r="L12" s="14">
        <f t="shared" si="2"/>
        <v>326.3</v>
      </c>
      <c r="M12" s="13">
        <f t="shared" si="3"/>
        <v>6300</v>
      </c>
      <c r="N12" s="13">
        <v>1184.07</v>
      </c>
      <c r="O12" s="14">
        <f t="shared" si="4"/>
        <v>17289.21</v>
      </c>
      <c r="P12" s="15"/>
    </row>
    <row r="13" s="1" customFormat="1" ht="21.95" customHeight="1" spans="1:16">
      <c r="A13" s="6" t="s">
        <v>47</v>
      </c>
      <c r="B13" s="10" t="s">
        <v>48</v>
      </c>
      <c r="C13" s="6" t="s">
        <v>49</v>
      </c>
      <c r="D13" s="11">
        <v>201.5</v>
      </c>
      <c r="E13" s="6" t="s">
        <v>50</v>
      </c>
      <c r="F13" s="6" t="s">
        <v>21</v>
      </c>
      <c r="G13" s="12">
        <v>6010.12</v>
      </c>
      <c r="H13" s="12">
        <v>5856.7</v>
      </c>
      <c r="I13" s="12">
        <v>6291.65</v>
      </c>
      <c r="J13" s="13">
        <f t="shared" si="0"/>
        <v>18158.47</v>
      </c>
      <c r="K13" s="14">
        <f t="shared" si="1"/>
        <v>2089.03</v>
      </c>
      <c r="L13" s="14">
        <f t="shared" si="2"/>
        <v>208.9</v>
      </c>
      <c r="M13" s="13">
        <f t="shared" si="3"/>
        <v>4231.5</v>
      </c>
      <c r="N13" s="13">
        <v>1184.07</v>
      </c>
      <c r="O13" s="14">
        <f t="shared" si="4"/>
        <v>10444.97</v>
      </c>
      <c r="P13" s="15"/>
    </row>
    <row r="14" s="1" customFormat="1" ht="21.95" customHeight="1" spans="1:16">
      <c r="A14" s="6" t="s">
        <v>51</v>
      </c>
      <c r="B14" s="16"/>
      <c r="C14" s="6" t="s">
        <v>52</v>
      </c>
      <c r="D14" s="11">
        <v>156</v>
      </c>
      <c r="E14" s="6" t="s">
        <v>53</v>
      </c>
      <c r="F14" s="6" t="s">
        <v>21</v>
      </c>
      <c r="G14" s="12">
        <v>5312.52</v>
      </c>
      <c r="H14" s="12">
        <v>5106.94</v>
      </c>
      <c r="I14" s="12">
        <v>5291.74</v>
      </c>
      <c r="J14" s="13">
        <f t="shared" si="0"/>
        <v>15711.2</v>
      </c>
      <c r="K14" s="14">
        <f t="shared" si="1"/>
        <v>1807.48</v>
      </c>
      <c r="L14" s="14">
        <f t="shared" si="2"/>
        <v>180.75</v>
      </c>
      <c r="M14" s="13">
        <f t="shared" si="3"/>
        <v>3276</v>
      </c>
      <c r="N14" s="13">
        <v>1184.07</v>
      </c>
      <c r="O14" s="14">
        <f t="shared" si="4"/>
        <v>9262.9</v>
      </c>
      <c r="P14" s="15"/>
    </row>
    <row r="15" s="1" customFormat="1" ht="21.95" customHeight="1" spans="1:16">
      <c r="A15" s="6" t="s">
        <v>54</v>
      </c>
      <c r="B15" s="17"/>
      <c r="C15" s="6" t="s">
        <v>55</v>
      </c>
      <c r="D15" s="11">
        <v>305.5</v>
      </c>
      <c r="E15" s="6" t="s">
        <v>56</v>
      </c>
      <c r="F15" s="6" t="s">
        <v>21</v>
      </c>
      <c r="G15" s="12">
        <v>7752.62</v>
      </c>
      <c r="H15" s="12">
        <v>7581.43</v>
      </c>
      <c r="I15" s="12">
        <v>8415.83</v>
      </c>
      <c r="J15" s="13">
        <f t="shared" si="0"/>
        <v>23749.88</v>
      </c>
      <c r="K15" s="14">
        <f t="shared" si="1"/>
        <v>2732.29</v>
      </c>
      <c r="L15" s="14">
        <f t="shared" si="2"/>
        <v>273.23</v>
      </c>
      <c r="M15" s="13">
        <f t="shared" si="3"/>
        <v>6415.5</v>
      </c>
      <c r="N15" s="13">
        <v>1184.07</v>
      </c>
      <c r="O15" s="14">
        <f t="shared" si="4"/>
        <v>13144.79</v>
      </c>
      <c r="P15" s="15"/>
    </row>
    <row r="16" s="1" customFormat="1" ht="21.95" customHeight="1" spans="1:16">
      <c r="A16" s="6" t="s">
        <v>57</v>
      </c>
      <c r="B16" s="10" t="s">
        <v>58</v>
      </c>
      <c r="C16" s="6" t="s">
        <v>59</v>
      </c>
      <c r="D16" s="11">
        <v>190.5</v>
      </c>
      <c r="E16" s="6" t="s">
        <v>60</v>
      </c>
      <c r="F16" s="6" t="s">
        <v>21</v>
      </c>
      <c r="G16" s="12">
        <v>11644.99</v>
      </c>
      <c r="H16" s="12">
        <v>11037.71</v>
      </c>
      <c r="I16" s="12">
        <v>11515.37</v>
      </c>
      <c r="J16" s="13">
        <f t="shared" si="0"/>
        <v>34198.07</v>
      </c>
      <c r="K16" s="14">
        <f t="shared" si="1"/>
        <v>3934.29</v>
      </c>
      <c r="L16" s="14">
        <f t="shared" si="2"/>
        <v>393.43</v>
      </c>
      <c r="M16" s="13">
        <f t="shared" si="3"/>
        <v>4000.5</v>
      </c>
      <c r="N16" s="13">
        <v>1184.07</v>
      </c>
      <c r="O16" s="14">
        <f t="shared" si="4"/>
        <v>24685.78</v>
      </c>
      <c r="P16" s="15"/>
    </row>
    <row r="17" s="1" customFormat="1" ht="21.95" customHeight="1" spans="1:16">
      <c r="A17" s="6" t="s">
        <v>61</v>
      </c>
      <c r="B17" s="16"/>
      <c r="C17" s="6" t="s">
        <v>62</v>
      </c>
      <c r="D17" s="11">
        <v>305.5</v>
      </c>
      <c r="E17" s="6" t="s">
        <v>63</v>
      </c>
      <c r="F17" s="6" t="s">
        <v>21</v>
      </c>
      <c r="G17" s="12">
        <v>10656.4</v>
      </c>
      <c r="H17" s="12">
        <v>9994.7</v>
      </c>
      <c r="I17" s="12">
        <v>10995.38</v>
      </c>
      <c r="J17" s="13">
        <f t="shared" si="0"/>
        <v>31646.48</v>
      </c>
      <c r="K17" s="14">
        <f t="shared" si="1"/>
        <v>3640.75</v>
      </c>
      <c r="L17" s="14">
        <f t="shared" si="2"/>
        <v>364.08</v>
      </c>
      <c r="M17" s="13">
        <f t="shared" si="3"/>
        <v>6415.5</v>
      </c>
      <c r="N17" s="13">
        <v>1184.07</v>
      </c>
      <c r="O17" s="14">
        <f t="shared" si="4"/>
        <v>20042.08</v>
      </c>
      <c r="P17" s="15"/>
    </row>
    <row r="18" s="1" customFormat="1" ht="21.95" customHeight="1" spans="1:16">
      <c r="A18" s="6" t="s">
        <v>64</v>
      </c>
      <c r="B18" s="17"/>
      <c r="C18" s="6" t="s">
        <v>65</v>
      </c>
      <c r="D18" s="11">
        <v>409.5</v>
      </c>
      <c r="E18" s="6" t="s">
        <v>66</v>
      </c>
      <c r="F18" s="6" t="s">
        <v>21</v>
      </c>
      <c r="G18" s="12">
        <v>10400.56</v>
      </c>
      <c r="H18" s="12">
        <v>10300.42</v>
      </c>
      <c r="I18" s="12">
        <v>11002.94</v>
      </c>
      <c r="J18" s="13">
        <f t="shared" si="0"/>
        <v>31703.92</v>
      </c>
      <c r="K18" s="14">
        <f t="shared" si="1"/>
        <v>3647.35</v>
      </c>
      <c r="L18" s="14">
        <f t="shared" si="2"/>
        <v>364.74</v>
      </c>
      <c r="M18" s="13">
        <f t="shared" si="3"/>
        <v>8599.5</v>
      </c>
      <c r="N18" s="13">
        <v>1184.07</v>
      </c>
      <c r="O18" s="14">
        <f t="shared" si="4"/>
        <v>17908.26</v>
      </c>
      <c r="P18" s="15"/>
    </row>
    <row r="19" s="1" customFormat="1" ht="21.95" customHeight="1" spans="1:16">
      <c r="A19" s="6" t="s">
        <v>67</v>
      </c>
      <c r="B19" s="10" t="s">
        <v>68</v>
      </c>
      <c r="C19" s="6" t="s">
        <v>69</v>
      </c>
      <c r="D19" s="11">
        <v>305.5</v>
      </c>
      <c r="E19" s="6" t="s">
        <v>70</v>
      </c>
      <c r="F19" s="18" t="s">
        <v>21</v>
      </c>
      <c r="G19" s="12">
        <v>9124.4</v>
      </c>
      <c r="H19" s="12">
        <v>8637.28</v>
      </c>
      <c r="I19" s="12">
        <v>9963.72</v>
      </c>
      <c r="J19" s="13">
        <f t="shared" si="0"/>
        <v>27725.4</v>
      </c>
      <c r="K19" s="14">
        <f t="shared" si="1"/>
        <v>3189.65</v>
      </c>
      <c r="L19" s="14">
        <f t="shared" si="2"/>
        <v>318.97</v>
      </c>
      <c r="M19" s="13">
        <f t="shared" si="3"/>
        <v>6415.5</v>
      </c>
      <c r="N19" s="13">
        <v>1184.07</v>
      </c>
      <c r="O19" s="14">
        <f t="shared" si="4"/>
        <v>16617.21</v>
      </c>
      <c r="P19" s="15"/>
    </row>
    <row r="20" s="1" customFormat="1" ht="21.95" customHeight="1" spans="1:16">
      <c r="A20" s="6" t="s">
        <v>71</v>
      </c>
      <c r="B20" s="17"/>
      <c r="C20" s="6" t="s">
        <v>72</v>
      </c>
      <c r="D20" s="11">
        <v>299</v>
      </c>
      <c r="E20" s="6" t="s">
        <v>73</v>
      </c>
      <c r="F20" s="6" t="s">
        <v>21</v>
      </c>
      <c r="G20" s="12">
        <v>9736.22</v>
      </c>
      <c r="H20" s="12">
        <v>9194.3</v>
      </c>
      <c r="I20" s="12">
        <v>10197.25</v>
      </c>
      <c r="J20" s="13">
        <f t="shared" si="0"/>
        <v>29127.77</v>
      </c>
      <c r="K20" s="14">
        <f t="shared" si="1"/>
        <v>3350.98</v>
      </c>
      <c r="L20" s="14">
        <f t="shared" si="2"/>
        <v>335.1</v>
      </c>
      <c r="M20" s="13">
        <f t="shared" si="3"/>
        <v>6279</v>
      </c>
      <c r="N20" s="13">
        <v>1184.07</v>
      </c>
      <c r="O20" s="14">
        <f t="shared" si="4"/>
        <v>17978.62</v>
      </c>
      <c r="P20" s="15"/>
    </row>
    <row r="21" s="1" customFormat="1" ht="21.95" customHeight="1" spans="1:16">
      <c r="A21" s="6" t="s">
        <v>74</v>
      </c>
      <c r="B21" s="10" t="s">
        <v>75</v>
      </c>
      <c r="C21" s="6" t="s">
        <v>75</v>
      </c>
      <c r="D21" s="11">
        <v>299</v>
      </c>
      <c r="E21" s="6" t="s">
        <v>76</v>
      </c>
      <c r="F21" s="6" t="s">
        <v>21</v>
      </c>
      <c r="G21" s="12">
        <v>7842.56</v>
      </c>
      <c r="H21" s="12">
        <v>4714.3</v>
      </c>
      <c r="I21" s="12">
        <v>9094.92</v>
      </c>
      <c r="J21" s="13">
        <f t="shared" si="0"/>
        <v>21651.78</v>
      </c>
      <c r="K21" s="14">
        <f t="shared" si="1"/>
        <v>2490.91</v>
      </c>
      <c r="L21" s="14">
        <f t="shared" si="2"/>
        <v>249.09</v>
      </c>
      <c r="M21" s="13">
        <f t="shared" si="3"/>
        <v>6279</v>
      </c>
      <c r="N21" s="13">
        <v>1184.07</v>
      </c>
      <c r="O21" s="14">
        <f t="shared" si="4"/>
        <v>11448.71</v>
      </c>
      <c r="P21" s="15"/>
    </row>
    <row r="22" s="1" customFormat="1" ht="21.95" customHeight="1" spans="1:16">
      <c r="A22" s="6" t="s">
        <v>77</v>
      </c>
      <c r="B22" s="16"/>
      <c r="C22" s="6" t="s">
        <v>78</v>
      </c>
      <c r="D22" s="11">
        <v>253.5</v>
      </c>
      <c r="E22" s="6" t="s">
        <v>79</v>
      </c>
      <c r="F22" s="6" t="s">
        <v>21</v>
      </c>
      <c r="G22" s="12">
        <v>5185.92</v>
      </c>
      <c r="H22" s="12">
        <v>4867.73</v>
      </c>
      <c r="I22" s="12">
        <v>7030.83</v>
      </c>
      <c r="J22" s="13">
        <f t="shared" si="0"/>
        <v>17084.48</v>
      </c>
      <c r="K22" s="14">
        <f t="shared" si="1"/>
        <v>1965.47</v>
      </c>
      <c r="L22" s="14">
        <f t="shared" si="2"/>
        <v>196.55</v>
      </c>
      <c r="M22" s="13">
        <f t="shared" si="3"/>
        <v>5323.5</v>
      </c>
      <c r="N22" s="13">
        <v>1184.07</v>
      </c>
      <c r="O22" s="14">
        <f t="shared" si="4"/>
        <v>8414.89</v>
      </c>
      <c r="P22" s="15"/>
    </row>
    <row r="23" s="1" customFormat="1" ht="21.95" customHeight="1" spans="1:16">
      <c r="A23" s="6" t="s">
        <v>80</v>
      </c>
      <c r="B23" s="16"/>
      <c r="C23" s="6" t="s">
        <v>81</v>
      </c>
      <c r="D23" s="11">
        <v>156</v>
      </c>
      <c r="E23" s="6" t="s">
        <v>82</v>
      </c>
      <c r="F23" s="18" t="s">
        <v>21</v>
      </c>
      <c r="G23" s="12">
        <v>3204.21</v>
      </c>
      <c r="H23" s="12">
        <v>3141.48</v>
      </c>
      <c r="I23" s="12">
        <v>4106.64</v>
      </c>
      <c r="J23" s="13">
        <f t="shared" si="0"/>
        <v>10452.33</v>
      </c>
      <c r="K23" s="14">
        <f t="shared" si="1"/>
        <v>1202.48</v>
      </c>
      <c r="L23" s="14">
        <f t="shared" si="2"/>
        <v>120.25</v>
      </c>
      <c r="M23" s="13">
        <f t="shared" si="3"/>
        <v>3276</v>
      </c>
      <c r="N23" s="13">
        <v>1184.07</v>
      </c>
      <c r="O23" s="14">
        <f t="shared" si="4"/>
        <v>4669.53</v>
      </c>
      <c r="P23" s="15"/>
    </row>
    <row r="24" s="1" customFormat="1" ht="21.95" customHeight="1" spans="1:16">
      <c r="A24" s="6" t="s">
        <v>83</v>
      </c>
      <c r="B24" s="16"/>
      <c r="C24" s="6" t="s">
        <v>84</v>
      </c>
      <c r="D24" s="11">
        <v>305.5</v>
      </c>
      <c r="E24" s="6" t="s">
        <v>85</v>
      </c>
      <c r="F24" s="18" t="s">
        <v>21</v>
      </c>
      <c r="G24" s="12">
        <v>6696.39</v>
      </c>
      <c r="H24" s="12">
        <v>6788.6</v>
      </c>
      <c r="I24" s="12">
        <v>8464.2</v>
      </c>
      <c r="J24" s="13">
        <f t="shared" si="0"/>
        <v>21949.19</v>
      </c>
      <c r="K24" s="14">
        <f t="shared" si="1"/>
        <v>2525.13</v>
      </c>
      <c r="L24" s="14">
        <f t="shared" si="2"/>
        <v>252.51</v>
      </c>
      <c r="M24" s="13">
        <f t="shared" si="3"/>
        <v>6415.5</v>
      </c>
      <c r="N24" s="13">
        <v>1184.07</v>
      </c>
      <c r="O24" s="14">
        <f t="shared" si="4"/>
        <v>11571.98</v>
      </c>
      <c r="P24" s="15"/>
    </row>
    <row r="25" s="1" customFormat="1" ht="21.95" customHeight="1" spans="1:16">
      <c r="A25" s="6" t="s">
        <v>86</v>
      </c>
      <c r="B25" s="17"/>
      <c r="C25" s="6" t="s">
        <v>87</v>
      </c>
      <c r="D25" s="11">
        <v>156</v>
      </c>
      <c r="E25" s="6" t="s">
        <v>88</v>
      </c>
      <c r="F25" s="18" t="s">
        <v>21</v>
      </c>
      <c r="G25" s="12">
        <v>5938.32</v>
      </c>
      <c r="H25" s="12">
        <v>5165.51</v>
      </c>
      <c r="I25" s="12">
        <v>5843.47</v>
      </c>
      <c r="J25" s="13">
        <f t="shared" si="0"/>
        <v>16947.3</v>
      </c>
      <c r="K25" s="14">
        <f t="shared" si="1"/>
        <v>1949.69</v>
      </c>
      <c r="L25" s="14">
        <f t="shared" si="2"/>
        <v>194.97</v>
      </c>
      <c r="M25" s="13">
        <f t="shared" si="3"/>
        <v>3276</v>
      </c>
      <c r="N25" s="13">
        <v>1184.07</v>
      </c>
      <c r="O25" s="14">
        <f t="shared" si="4"/>
        <v>10342.57</v>
      </c>
      <c r="P25" s="15"/>
    </row>
    <row r="26" s="1" customFormat="1" ht="21.95" customHeight="1" spans="1:16">
      <c r="A26" s="6" t="s">
        <v>89</v>
      </c>
      <c r="B26" s="10" t="s">
        <v>90</v>
      </c>
      <c r="C26" s="6" t="s">
        <v>91</v>
      </c>
      <c r="D26" s="11">
        <v>305.5</v>
      </c>
      <c r="E26" s="6" t="s">
        <v>92</v>
      </c>
      <c r="F26" s="18" t="s">
        <v>21</v>
      </c>
      <c r="G26" s="12">
        <v>11251.22</v>
      </c>
      <c r="H26" s="12">
        <v>10414.17</v>
      </c>
      <c r="I26" s="12">
        <v>11444.33</v>
      </c>
      <c r="J26" s="13">
        <f t="shared" si="0"/>
        <v>33109.72</v>
      </c>
      <c r="K26" s="14">
        <f t="shared" si="1"/>
        <v>3809.08</v>
      </c>
      <c r="L26" s="14">
        <f t="shared" si="2"/>
        <v>380.91</v>
      </c>
      <c r="M26" s="13">
        <f t="shared" si="3"/>
        <v>6415.5</v>
      </c>
      <c r="N26" s="13">
        <v>1184.07</v>
      </c>
      <c r="O26" s="14">
        <f t="shared" si="4"/>
        <v>21320.16</v>
      </c>
      <c r="P26" s="15"/>
    </row>
    <row r="27" s="1" customFormat="1" ht="21.95" customHeight="1" spans="1:16">
      <c r="A27" s="6" t="s">
        <v>93</v>
      </c>
      <c r="B27" s="16"/>
      <c r="C27" s="6" t="s">
        <v>94</v>
      </c>
      <c r="D27" s="11">
        <v>305.5</v>
      </c>
      <c r="E27" s="6" t="s">
        <v>95</v>
      </c>
      <c r="F27" s="6" t="s">
        <v>21</v>
      </c>
      <c r="G27" s="12">
        <v>11357.41</v>
      </c>
      <c r="H27" s="12">
        <v>10668.5</v>
      </c>
      <c r="I27" s="12">
        <v>11466.99</v>
      </c>
      <c r="J27" s="13">
        <f t="shared" si="0"/>
        <v>33492.9</v>
      </c>
      <c r="K27" s="14">
        <f t="shared" si="1"/>
        <v>3853.17</v>
      </c>
      <c r="L27" s="14">
        <f t="shared" si="2"/>
        <v>385.32</v>
      </c>
      <c r="M27" s="13">
        <f t="shared" si="3"/>
        <v>6415.5</v>
      </c>
      <c r="N27" s="13">
        <v>1184.07</v>
      </c>
      <c r="O27" s="14">
        <f t="shared" si="4"/>
        <v>21654.84</v>
      </c>
      <c r="P27" s="15"/>
    </row>
    <row r="28" s="1" customFormat="1" ht="21.95" customHeight="1" spans="1:16">
      <c r="A28" s="6" t="s">
        <v>96</v>
      </c>
      <c r="B28" s="16"/>
      <c r="C28" s="6" t="s">
        <v>97</v>
      </c>
      <c r="D28" s="11">
        <v>305.5</v>
      </c>
      <c r="E28" s="6" t="s">
        <v>98</v>
      </c>
      <c r="F28" s="6" t="s">
        <v>21</v>
      </c>
      <c r="G28" s="12">
        <v>11670.69</v>
      </c>
      <c r="H28" s="12">
        <v>10721.78</v>
      </c>
      <c r="I28" s="12">
        <v>11583.77</v>
      </c>
      <c r="J28" s="13">
        <f t="shared" si="0"/>
        <v>33976.24</v>
      </c>
      <c r="K28" s="14">
        <f t="shared" si="1"/>
        <v>3908.77</v>
      </c>
      <c r="L28" s="14">
        <f t="shared" si="2"/>
        <v>390.88</v>
      </c>
      <c r="M28" s="13">
        <f t="shared" si="3"/>
        <v>6415.5</v>
      </c>
      <c r="N28" s="13">
        <v>1184.07</v>
      </c>
      <c r="O28" s="14">
        <f t="shared" si="4"/>
        <v>22077.02</v>
      </c>
      <c r="P28" s="15"/>
    </row>
    <row r="29" s="1" customFormat="1" ht="21.95" customHeight="1" spans="1:16">
      <c r="A29" s="6" t="s">
        <v>99</v>
      </c>
      <c r="B29" s="17"/>
      <c r="C29" s="6" t="s">
        <v>100</v>
      </c>
      <c r="D29" s="11">
        <v>104</v>
      </c>
      <c r="E29" s="6" t="s">
        <v>101</v>
      </c>
      <c r="F29" s="6" t="s">
        <v>21</v>
      </c>
      <c r="G29" s="12">
        <v>3694.35</v>
      </c>
      <c r="H29" s="12">
        <v>3344.79</v>
      </c>
      <c r="I29" s="12">
        <v>3509.93</v>
      </c>
      <c r="J29" s="13">
        <f t="shared" si="0"/>
        <v>10549.07</v>
      </c>
      <c r="K29" s="14">
        <f t="shared" si="1"/>
        <v>1213.61</v>
      </c>
      <c r="L29" s="14">
        <f t="shared" si="2"/>
        <v>121.36</v>
      </c>
      <c r="M29" s="13">
        <f t="shared" si="3"/>
        <v>2184</v>
      </c>
      <c r="N29" s="13">
        <v>1184.07</v>
      </c>
      <c r="O29" s="14">
        <f t="shared" si="4"/>
        <v>5846.03</v>
      </c>
      <c r="P29" s="15"/>
    </row>
    <row r="30" s="1" customFormat="1" ht="21.95" customHeight="1" spans="1:16">
      <c r="A30" s="6" t="s">
        <v>102</v>
      </c>
      <c r="B30" s="10" t="s">
        <v>103</v>
      </c>
      <c r="C30" s="6" t="s">
        <v>104</v>
      </c>
      <c r="D30" s="11">
        <v>214.5</v>
      </c>
      <c r="E30" s="6" t="s">
        <v>105</v>
      </c>
      <c r="F30" s="6" t="s">
        <v>21</v>
      </c>
      <c r="G30" s="12">
        <v>2105.66</v>
      </c>
      <c r="H30" s="12">
        <v>2228.1</v>
      </c>
      <c r="I30" s="12">
        <v>2723.9</v>
      </c>
      <c r="J30" s="13">
        <f t="shared" si="0"/>
        <v>7057.66</v>
      </c>
      <c r="K30" s="14">
        <f t="shared" si="1"/>
        <v>811.94</v>
      </c>
      <c r="L30" s="14">
        <f t="shared" si="2"/>
        <v>81.19</v>
      </c>
      <c r="M30" s="13">
        <f t="shared" si="3"/>
        <v>4504.5</v>
      </c>
      <c r="N30" s="13">
        <v>1184.07</v>
      </c>
      <c r="O30" s="14">
        <f t="shared" si="4"/>
        <v>475.96</v>
      </c>
      <c r="P30" s="15"/>
    </row>
    <row r="31" s="1" customFormat="1" ht="21.95" customHeight="1" spans="1:16">
      <c r="A31" s="6" t="s">
        <v>106</v>
      </c>
      <c r="B31" s="16"/>
      <c r="C31" s="6" t="s">
        <v>107</v>
      </c>
      <c r="D31" s="11">
        <v>305.5</v>
      </c>
      <c r="E31" s="6" t="s">
        <v>108</v>
      </c>
      <c r="F31" s="6" t="s">
        <v>21</v>
      </c>
      <c r="G31" s="12">
        <v>11160.14</v>
      </c>
      <c r="H31" s="12">
        <v>10924.72</v>
      </c>
      <c r="I31" s="12">
        <v>11382.73</v>
      </c>
      <c r="J31" s="13">
        <f t="shared" si="0"/>
        <v>33467.59</v>
      </c>
      <c r="K31" s="14">
        <f t="shared" si="1"/>
        <v>3850.25</v>
      </c>
      <c r="L31" s="14">
        <f t="shared" si="2"/>
        <v>385.03</v>
      </c>
      <c r="M31" s="13">
        <f t="shared" si="3"/>
        <v>6415.5</v>
      </c>
      <c r="N31" s="13">
        <v>1184.07</v>
      </c>
      <c r="O31" s="14">
        <f t="shared" si="4"/>
        <v>21632.74</v>
      </c>
      <c r="P31" s="15"/>
    </row>
    <row r="32" s="1" customFormat="1" ht="21.95" customHeight="1" spans="1:16">
      <c r="A32" s="6" t="s">
        <v>109</v>
      </c>
      <c r="B32" s="16"/>
      <c r="C32" s="6" t="s">
        <v>110</v>
      </c>
      <c r="D32" s="11">
        <v>305.5</v>
      </c>
      <c r="E32" s="6" t="s">
        <v>111</v>
      </c>
      <c r="F32" s="6" t="s">
        <v>21</v>
      </c>
      <c r="G32" s="12">
        <v>8009.97</v>
      </c>
      <c r="H32" s="12">
        <v>7658.9</v>
      </c>
      <c r="I32" s="12">
        <v>9861.68</v>
      </c>
      <c r="J32" s="13">
        <f t="shared" si="0"/>
        <v>25530.55</v>
      </c>
      <c r="K32" s="14">
        <f t="shared" si="1"/>
        <v>2937.14</v>
      </c>
      <c r="L32" s="14">
        <f t="shared" si="2"/>
        <v>293.71</v>
      </c>
      <c r="M32" s="13">
        <f t="shared" si="3"/>
        <v>6415.5</v>
      </c>
      <c r="N32" s="13">
        <v>1184.07</v>
      </c>
      <c r="O32" s="14">
        <f t="shared" si="4"/>
        <v>14700.13</v>
      </c>
      <c r="P32" s="15"/>
    </row>
    <row r="33" s="1" customFormat="1" ht="21.95" customHeight="1" spans="1:16">
      <c r="A33" s="6" t="s">
        <v>112</v>
      </c>
      <c r="B33" s="16"/>
      <c r="C33" s="6" t="s">
        <v>113</v>
      </c>
      <c r="D33" s="11">
        <v>251.5</v>
      </c>
      <c r="E33" s="6" t="s">
        <v>114</v>
      </c>
      <c r="F33" s="18" t="s">
        <v>21</v>
      </c>
      <c r="G33" s="12">
        <v>4147.07</v>
      </c>
      <c r="H33" s="12">
        <v>4131.96</v>
      </c>
      <c r="I33" s="12">
        <v>7585.21</v>
      </c>
      <c r="J33" s="13">
        <f t="shared" si="0"/>
        <v>15864.24</v>
      </c>
      <c r="K33" s="14">
        <f t="shared" si="1"/>
        <v>1825.09</v>
      </c>
      <c r="L33" s="14">
        <f t="shared" si="2"/>
        <v>182.51</v>
      </c>
      <c r="M33" s="13">
        <f t="shared" si="3"/>
        <v>5281.5</v>
      </c>
      <c r="N33" s="13">
        <v>1184.07</v>
      </c>
      <c r="O33" s="14">
        <f t="shared" si="4"/>
        <v>7391.07</v>
      </c>
      <c r="P33" s="15"/>
    </row>
    <row r="34" s="1" customFormat="1" ht="21.95" customHeight="1" spans="1:16">
      <c r="A34" s="6" t="s">
        <v>115</v>
      </c>
      <c r="B34" s="17"/>
      <c r="C34" s="6" t="s">
        <v>116</v>
      </c>
      <c r="D34" s="11">
        <v>292.5</v>
      </c>
      <c r="E34" s="6" t="s">
        <v>117</v>
      </c>
      <c r="F34" s="18" t="s">
        <v>21</v>
      </c>
      <c r="G34" s="12">
        <v>8171.33</v>
      </c>
      <c r="H34" s="12">
        <v>8231.42</v>
      </c>
      <c r="I34" s="12">
        <v>9035.21</v>
      </c>
      <c r="J34" s="13">
        <f t="shared" si="0"/>
        <v>25437.96</v>
      </c>
      <c r="K34" s="14">
        <f t="shared" si="1"/>
        <v>2926.49</v>
      </c>
      <c r="L34" s="14">
        <f t="shared" si="2"/>
        <v>292.65</v>
      </c>
      <c r="M34" s="13">
        <f t="shared" si="3"/>
        <v>6142.5</v>
      </c>
      <c r="N34" s="13">
        <v>1184.07</v>
      </c>
      <c r="O34" s="14">
        <f t="shared" si="4"/>
        <v>14892.25</v>
      </c>
      <c r="P34" s="15"/>
    </row>
    <row r="35" s="1" customFormat="1" ht="21.95" customHeight="1" spans="1:16">
      <c r="A35" s="6" t="s">
        <v>118</v>
      </c>
      <c r="B35" s="6" t="s">
        <v>119</v>
      </c>
      <c r="C35" s="6" t="s">
        <v>120</v>
      </c>
      <c r="D35" s="11">
        <v>305.5</v>
      </c>
      <c r="E35" s="6" t="s">
        <v>121</v>
      </c>
      <c r="F35" s="6" t="s">
        <v>21</v>
      </c>
      <c r="G35" s="12">
        <v>13031.5</v>
      </c>
      <c r="H35" s="12">
        <v>12032.71</v>
      </c>
      <c r="I35" s="12">
        <v>12203.9</v>
      </c>
      <c r="J35" s="13">
        <f t="shared" si="0"/>
        <v>37268.11</v>
      </c>
      <c r="K35" s="14">
        <f t="shared" si="1"/>
        <v>4287.48</v>
      </c>
      <c r="L35" s="14">
        <f t="shared" si="2"/>
        <v>428.75</v>
      </c>
      <c r="M35" s="13">
        <f t="shared" si="3"/>
        <v>6415.5</v>
      </c>
      <c r="N35" s="13">
        <v>1184.07</v>
      </c>
      <c r="O35" s="14">
        <f t="shared" si="4"/>
        <v>24952.31</v>
      </c>
      <c r="P35" s="15"/>
    </row>
    <row r="36" s="1" customFormat="1" ht="21.95" customHeight="1" spans="1:16">
      <c r="A36" s="6" t="s">
        <v>122</v>
      </c>
      <c r="B36" s="10" t="s">
        <v>123</v>
      </c>
      <c r="C36" s="6" t="s">
        <v>124</v>
      </c>
      <c r="D36" s="11">
        <v>156</v>
      </c>
      <c r="E36" s="6" t="s">
        <v>125</v>
      </c>
      <c r="F36" s="6" t="s">
        <v>21</v>
      </c>
      <c r="G36" s="12">
        <v>3536.39</v>
      </c>
      <c r="H36" s="12">
        <v>3061.37</v>
      </c>
      <c r="I36" s="12">
        <v>3038.7</v>
      </c>
      <c r="J36" s="13">
        <f t="shared" si="0"/>
        <v>9636.46</v>
      </c>
      <c r="K36" s="14">
        <f t="shared" si="1"/>
        <v>1108.62</v>
      </c>
      <c r="L36" s="14">
        <f t="shared" si="2"/>
        <v>110.86</v>
      </c>
      <c r="M36" s="13">
        <f t="shared" si="3"/>
        <v>3276</v>
      </c>
      <c r="N36" s="13">
        <v>1184.07</v>
      </c>
      <c r="O36" s="14">
        <f t="shared" si="4"/>
        <v>3956.91</v>
      </c>
      <c r="P36" s="15"/>
    </row>
    <row r="37" s="1" customFormat="1" ht="21.95" customHeight="1" spans="1:16">
      <c r="A37" s="6" t="s">
        <v>126</v>
      </c>
      <c r="B37" s="16"/>
      <c r="C37" s="6" t="s">
        <v>127</v>
      </c>
      <c r="D37" s="11">
        <v>299</v>
      </c>
      <c r="E37" s="6" t="s">
        <v>128</v>
      </c>
      <c r="F37" s="6" t="s">
        <v>21</v>
      </c>
      <c r="G37" s="12">
        <v>10406.99</v>
      </c>
      <c r="H37" s="12">
        <v>10319.69</v>
      </c>
      <c r="I37" s="12">
        <v>10851.02</v>
      </c>
      <c r="J37" s="13">
        <f t="shared" si="0"/>
        <v>31577.7</v>
      </c>
      <c r="K37" s="14">
        <f t="shared" si="1"/>
        <v>3632.83</v>
      </c>
      <c r="L37" s="14">
        <f t="shared" si="2"/>
        <v>363.28</v>
      </c>
      <c r="M37" s="13">
        <f t="shared" si="3"/>
        <v>6279</v>
      </c>
      <c r="N37" s="13">
        <v>1184.07</v>
      </c>
      <c r="O37" s="14">
        <f t="shared" si="4"/>
        <v>20118.52</v>
      </c>
      <c r="P37" s="15"/>
    </row>
    <row r="38" s="1" customFormat="1" ht="21.95" customHeight="1" spans="1:16">
      <c r="A38" s="6" t="s">
        <v>129</v>
      </c>
      <c r="B38" s="17"/>
      <c r="C38" s="6" t="s">
        <v>130</v>
      </c>
      <c r="D38" s="11">
        <v>214.5</v>
      </c>
      <c r="E38" s="6" t="s">
        <v>131</v>
      </c>
      <c r="F38" s="6" t="s">
        <v>21</v>
      </c>
      <c r="G38" s="12">
        <v>7693.29</v>
      </c>
      <c r="H38" s="12">
        <v>7341.84</v>
      </c>
      <c r="I38" s="12">
        <v>7665.33</v>
      </c>
      <c r="J38" s="13">
        <f t="shared" si="0"/>
        <v>22700.46</v>
      </c>
      <c r="K38" s="14">
        <f t="shared" si="1"/>
        <v>2611.56</v>
      </c>
      <c r="L38" s="14">
        <f t="shared" si="2"/>
        <v>261.16</v>
      </c>
      <c r="M38" s="13">
        <f t="shared" si="3"/>
        <v>4504.5</v>
      </c>
      <c r="N38" s="13">
        <v>1184.07</v>
      </c>
      <c r="O38" s="14">
        <f t="shared" si="4"/>
        <v>14139.17</v>
      </c>
      <c r="P38" s="15"/>
    </row>
    <row r="39" s="1" customFormat="1" ht="21.95" customHeight="1" spans="1:16">
      <c r="A39" s="6" t="s">
        <v>132</v>
      </c>
      <c r="B39" s="10" t="s">
        <v>133</v>
      </c>
      <c r="C39" s="6" t="s">
        <v>134</v>
      </c>
      <c r="D39" s="11">
        <v>299</v>
      </c>
      <c r="E39" s="6" t="s">
        <v>135</v>
      </c>
      <c r="F39" s="6" t="s">
        <v>21</v>
      </c>
      <c r="G39" s="12">
        <v>6883.45</v>
      </c>
      <c r="H39" s="12">
        <v>6901.97</v>
      </c>
      <c r="I39" s="12">
        <v>7596.55</v>
      </c>
      <c r="J39" s="13">
        <f t="shared" si="0"/>
        <v>21381.97</v>
      </c>
      <c r="K39" s="14">
        <f t="shared" si="1"/>
        <v>2459.87</v>
      </c>
      <c r="L39" s="14">
        <f t="shared" si="2"/>
        <v>245.99</v>
      </c>
      <c r="M39" s="13">
        <f t="shared" si="3"/>
        <v>6279</v>
      </c>
      <c r="N39" s="13">
        <v>1184.07</v>
      </c>
      <c r="O39" s="14">
        <f t="shared" si="4"/>
        <v>11213.04</v>
      </c>
      <c r="P39" s="15"/>
    </row>
    <row r="40" s="1" customFormat="1" ht="21.95" customHeight="1" spans="1:16">
      <c r="A40" s="6" t="s">
        <v>136</v>
      </c>
      <c r="B40" s="17"/>
      <c r="C40" s="6" t="s">
        <v>137</v>
      </c>
      <c r="D40" s="11">
        <v>305.5</v>
      </c>
      <c r="E40" s="6" t="s">
        <v>138</v>
      </c>
      <c r="F40" s="6" t="s">
        <v>21</v>
      </c>
      <c r="G40" s="12">
        <v>9111.17</v>
      </c>
      <c r="H40" s="12">
        <v>8883.67</v>
      </c>
      <c r="I40" s="12">
        <v>9274.43</v>
      </c>
      <c r="J40" s="13">
        <f t="shared" si="0"/>
        <v>27269.27</v>
      </c>
      <c r="K40" s="14">
        <f t="shared" si="1"/>
        <v>3137.17</v>
      </c>
      <c r="L40" s="14">
        <f t="shared" si="2"/>
        <v>313.72</v>
      </c>
      <c r="M40" s="13">
        <f t="shared" si="3"/>
        <v>6415.5</v>
      </c>
      <c r="N40" s="13">
        <v>1184.07</v>
      </c>
      <c r="O40" s="14">
        <f t="shared" si="4"/>
        <v>16218.81</v>
      </c>
      <c r="P40" s="15"/>
    </row>
    <row r="41" s="1" customFormat="1" ht="26.1" customHeight="1" spans="1:16">
      <c r="A41" s="20"/>
      <c r="B41" s="21"/>
      <c r="C41" s="20"/>
      <c r="D41" s="20"/>
      <c r="E41" s="20"/>
      <c r="F41" s="20"/>
      <c r="G41" s="12">
        <f t="shared" ref="G41:O41" si="5">SUM(G4:G40)</f>
        <v>295288.05</v>
      </c>
      <c r="H41" s="12">
        <f t="shared" si="5"/>
        <v>277480.27</v>
      </c>
      <c r="I41" s="12">
        <f t="shared" si="5"/>
        <v>312970.38</v>
      </c>
      <c r="J41" s="12">
        <f t="shared" si="5"/>
        <v>885738.7</v>
      </c>
      <c r="K41" s="12">
        <f t="shared" si="5"/>
        <v>101899.14</v>
      </c>
      <c r="L41" s="12">
        <f t="shared" si="5"/>
        <v>10189.95</v>
      </c>
      <c r="M41" s="12">
        <f t="shared" si="5"/>
        <v>205569</v>
      </c>
      <c r="N41" s="12">
        <f t="shared" si="5"/>
        <v>43810.59</v>
      </c>
      <c r="O41" s="22">
        <f t="shared" si="5"/>
        <v>524270.02</v>
      </c>
    </row>
  </sheetData>
  <sortState ref="B5:E40">
    <sortCondition ref="B5"/>
  </sortState>
  <mergeCells count="12">
    <mergeCell ref="A1:B1"/>
    <mergeCell ref="A2:O2"/>
    <mergeCell ref="B4:B8"/>
    <mergeCell ref="B9:B12"/>
    <mergeCell ref="B13:B15"/>
    <mergeCell ref="B16:B18"/>
    <mergeCell ref="B19:B20"/>
    <mergeCell ref="B21:B25"/>
    <mergeCell ref="B26:B29"/>
    <mergeCell ref="B30:B34"/>
    <mergeCell ref="B36:B38"/>
    <mergeCell ref="B39:B40"/>
  </mergeCells>
  <printOptions horizontalCentered="1"/>
  <pageMargins left="0.511805555555556" right="0.511805555555556" top="0.786805555555556" bottom="0.60625" header="0.393055555555556" footer="0.5"/>
  <pageSetup paperSize="9" scale="7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光伏收益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HMTZ</dc:creator>
  <cp:lastModifiedBy>lenovo0105</cp:lastModifiedBy>
  <dcterms:created xsi:type="dcterms:W3CDTF">2022-07-06T16:19:00Z</dcterms:created>
  <dcterms:modified xsi:type="dcterms:W3CDTF">2026-05-19T08:35:20Z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DA791210D7B74F12A86E136DD312076B_13</vt:lpwstr>
  </property>
  <property fmtid="{D5CDD505-2E9C-101B-9397-08002B2CF9AE}" pid="3" name="KSOProductBuildVer">
    <vt:lpwstr>2052-12.1.2.23578</vt:lpwstr>
  </property>
  <property fmtid="{D5CDD505-2E9C-101B-9397-08002B2CF9AE}" pid="4" name="KSOReadingLayout">
    <vt:bool>true</vt:bool>
  </property>
</Properties>
</file>