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补贴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<sst xmlns="http://schemas.openxmlformats.org/spreadsheetml/2006/main" count="53" uniqueCount="44">
  <si>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附件</t>
  </si>
  <si>
    <t>2026年1-3月渑池县光伏电站财政补贴收益分配表</t>
  </si>
  <si>
    <t>序号</t>
  </si>
  <si>
    <t>乡镇</t>
  </si>
  <si>
    <t>电站</t>
  </si>
  <si>
    <t>户号</t>
  </si>
  <si>
    <t>户名</t>
  </si>
  <si>
    <t>1月</t>
  </si>
  <si>
    <t>2月</t>
  </si>
  <si>
    <t>3月</t>
  </si>
  <si>
    <t>增值税</t>
  </si>
  <si>
    <t>附加税</t>
  </si>
  <si>
    <t>管理费</t>
  </si>
  <si>
    <t>合计</t>
  </si>
  <si>
    <t>1</t>
  </si>
  <si>
    <t>段村</t>
  </si>
  <si>
    <t>中关</t>
  </si>
  <si>
    <t>5166087230</t>
  </si>
  <si>
    <t>渑池县扶贫开发有限公司</t>
  </si>
  <si>
    <t>2</t>
  </si>
  <si>
    <t>洪阳</t>
  </si>
  <si>
    <t>刘村</t>
  </si>
  <si>
    <t>5165920226</t>
  </si>
  <si>
    <t>3</t>
  </si>
  <si>
    <t>柳庄</t>
  </si>
  <si>
    <t>5166041094</t>
  </si>
  <si>
    <t>4</t>
  </si>
  <si>
    <t>南村</t>
  </si>
  <si>
    <t>关底</t>
  </si>
  <si>
    <t>5166092379</t>
  </si>
  <si>
    <t>5</t>
  </si>
  <si>
    <t>坡头</t>
  </si>
  <si>
    <t>5166093431</t>
  </si>
  <si>
    <t>6</t>
  </si>
  <si>
    <t>东观吊</t>
  </si>
  <si>
    <t>5166095062</t>
  </si>
  <si>
    <t>7</t>
  </si>
  <si>
    <t>仁村</t>
  </si>
  <si>
    <t>雪白</t>
  </si>
  <si>
    <t>5165969562</t>
  </si>
  <si>
    <t>8</t>
  </si>
  <si>
    <t>天池</t>
  </si>
  <si>
    <t>藕池</t>
  </si>
  <si>
    <t>5165841606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</si>
</sst>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华文宋体"/>
      <charset val="134"/>
    </font>
    <font>
      <b/>
      <sz val="11"/>
      <name val="华文宋体"/>
      <charset val="134"/>
    </font>
    <font>
      <sz val="10"/>
      <name val="宋体"/>
      <charset val="134"/>
      <scheme val="minor"/>
    </font>
    <font>
      <sz val="12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O15" sqref="O15"/>
    </sheetView>
  </sheetViews>
  <sheetFormatPr defaultColWidth="10" defaultRowHeight="15.75"/>
  <cols>
    <col min="1" max="1" width="6" style="1" customWidth="1"/>
    <col min="2" max="3" width="6.925" style="3" customWidth="1"/>
    <col min="4" max="4" width="13.25" style="3" customWidth="1"/>
    <col min="5" max="5" width="22.375" style="2" customWidth="1"/>
    <col min="6" max="11" width="10.25" style="1" customWidth="1"/>
    <col min="12" max="12" width="10.5333333333333" style="1"/>
    <col min="13" max="16376" width="10" style="1"/>
    <col min="16377" max="16384" width="10" style="4"/>
  </cols>
  <sheetData>
    <row r="1" ht="30" customHeight="1" spans="1:13">
      <c r="A1" s="5" t="s">
        <v>0</v>
      </c>
      <c r="B1" s="5"/>
    </row>
    <row r="2" s="1" customFormat="1" ht="5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6" customHeight="1" spans="1:13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22" customHeight="1" spans="1:13">
      <c r="A4" s="7" t="s">
        <v>14</v>
      </c>
      <c r="B4" s="12" t="s">
        <v>15</v>
      </c>
      <c r="C4" s="13" t="s">
        <v>16</v>
      </c>
      <c r="D4" s="13" t="s">
        <v>17</v>
      </c>
      <c r="E4" s="14" t="s">
        <v>18</v>
      </c>
      <c r="F4" s="15">
        <v>5358.81</v>
      </c>
      <c r="G4" s="16">
        <v>5047.69</v>
      </c>
      <c r="H4" s="16">
        <v>5842.71</v>
      </c>
      <c r="I4" s="17">
        <f t="shared" ref="I4:I11" si="0">F4/1.13*0.13+G4/1.13*0.13+H4/1.13*0.13</f>
        <v>1869.38</v>
      </c>
      <c r="J4" s="17">
        <f t="shared" ref="J4:J11" si="1">I4*0.1</f>
        <v>186.94</v>
      </c>
      <c r="K4" s="17">
        <f t="shared" ref="K4:K12" si="2">(SUM(F4:H4)-I4-J4)*0.08</f>
        <v>1135.43</v>
      </c>
      <c r="L4" s="18">
        <f t="shared" ref="L4:L12" si="3">SUM(F4:H4)-I4-J4-K4</f>
        <v>13057.46</v>
      </c>
    </row>
    <row r="5" s="2" customFormat="1" ht="22" customHeight="1" spans="1:13">
      <c r="A5" s="7" t="s">
        <v>19</v>
      </c>
      <c r="B5" s="12" t="s">
        <v>20</v>
      </c>
      <c r="C5" s="13" t="s">
        <v>21</v>
      </c>
      <c r="D5" s="13" t="s">
        <v>22</v>
      </c>
      <c r="E5" s="19" t="s">
        <v>18</v>
      </c>
      <c r="F5" s="20">
        <v>14547.76</v>
      </c>
      <c r="G5" s="16">
        <v>13789.1</v>
      </c>
      <c r="H5" s="16">
        <v>14385.83</v>
      </c>
      <c r="I5" s="17">
        <f t="shared" si="0"/>
        <v>4915</v>
      </c>
      <c r="J5" s="17">
        <f t="shared" si="1"/>
        <v>491.5</v>
      </c>
      <c r="K5" s="17">
        <f t="shared" si="2"/>
        <v>2985.3</v>
      </c>
      <c r="L5" s="18">
        <f t="shared" si="3"/>
        <v>34330.89</v>
      </c>
    </row>
    <row r="6" s="2" customFormat="1" ht="22" customHeight="1" spans="1:13">
      <c r="A6" s="7" t="s">
        <v>23</v>
      </c>
      <c r="B6" s="12"/>
      <c r="C6" s="13" t="s">
        <v>24</v>
      </c>
      <c r="D6" s="13" t="s">
        <v>25</v>
      </c>
      <c r="E6" s="19" t="s">
        <v>18</v>
      </c>
      <c r="F6" s="20">
        <v>12993.14</v>
      </c>
      <c r="G6" s="16">
        <v>12868.03</v>
      </c>
      <c r="H6" s="16">
        <v>13745.66</v>
      </c>
      <c r="I6" s="17">
        <f t="shared" si="0"/>
        <v>4556.54</v>
      </c>
      <c r="J6" s="17">
        <f t="shared" si="1"/>
        <v>455.65</v>
      </c>
      <c r="K6" s="17">
        <f t="shared" si="2"/>
        <v>2767.57</v>
      </c>
      <c r="L6" s="18">
        <f t="shared" si="3"/>
        <v>31827.07</v>
      </c>
    </row>
    <row r="7" s="2" customFormat="1" ht="22" customHeight="1" spans="1:13">
      <c r="A7" s="7" t="s">
        <v>26</v>
      </c>
      <c r="B7" s="12" t="s">
        <v>27</v>
      </c>
      <c r="C7" s="13" t="s">
        <v>28</v>
      </c>
      <c r="D7" s="13" t="s">
        <v>29</v>
      </c>
      <c r="E7" s="21" t="s">
        <v>18</v>
      </c>
      <c r="F7" s="22">
        <v>11398.85</v>
      </c>
      <c r="G7" s="16">
        <v>10790.32</v>
      </c>
      <c r="H7" s="16">
        <v>12447.39</v>
      </c>
      <c r="I7" s="17">
        <f t="shared" si="0"/>
        <v>3984.74</v>
      </c>
      <c r="J7" s="17">
        <f t="shared" si="1"/>
        <v>398.47</v>
      </c>
      <c r="K7" s="17">
        <f t="shared" si="2"/>
        <v>2420.27</v>
      </c>
      <c r="L7" s="18">
        <f t="shared" si="3"/>
        <v>27833.08</v>
      </c>
    </row>
    <row r="8" s="2" customFormat="1" ht="22" customHeight="1" spans="1:13">
      <c r="A8" s="7" t="s">
        <v>30</v>
      </c>
      <c r="B8" s="12" t="s">
        <v>31</v>
      </c>
      <c r="C8" s="13" t="s">
        <v>31</v>
      </c>
      <c r="D8" s="13" t="s">
        <v>32</v>
      </c>
      <c r="E8" s="23" t="s">
        <v>18</v>
      </c>
      <c r="F8" s="15">
        <v>9797.49</v>
      </c>
      <c r="G8" s="16">
        <v>5889.45</v>
      </c>
      <c r="H8" s="16">
        <v>11362.03</v>
      </c>
      <c r="I8" s="17">
        <f t="shared" si="0"/>
        <v>3111.83</v>
      </c>
      <c r="J8" s="17">
        <f t="shared" si="1"/>
        <v>311.18</v>
      </c>
      <c r="K8" s="17">
        <f t="shared" si="2"/>
        <v>1890.08</v>
      </c>
      <c r="L8" s="18">
        <f t="shared" si="3"/>
        <v>21735.88</v>
      </c>
    </row>
    <row r="9" s="2" customFormat="1" ht="22" customHeight="1" spans="1:13">
      <c r="A9" s="7" t="s">
        <v>33</v>
      </c>
      <c r="B9" s="12"/>
      <c r="C9" s="13" t="s">
        <v>34</v>
      </c>
      <c r="D9" s="13" t="s">
        <v>35</v>
      </c>
      <c r="E9" s="23" t="s">
        <v>18</v>
      </c>
      <c r="F9" s="20">
        <v>6478.63</v>
      </c>
      <c r="G9" s="16">
        <v>6081.12</v>
      </c>
      <c r="H9" s="16">
        <v>8783.42</v>
      </c>
      <c r="I9" s="17">
        <f t="shared" si="0"/>
        <v>2455.41</v>
      </c>
      <c r="J9" s="17">
        <f t="shared" si="1"/>
        <v>245.54</v>
      </c>
      <c r="K9" s="17">
        <f t="shared" si="2"/>
        <v>1491.38</v>
      </c>
      <c r="L9" s="18">
        <f t="shared" si="3"/>
        <v>17150.84</v>
      </c>
    </row>
    <row r="10" s="2" customFormat="1" ht="22" customHeight="1" spans="1:13">
      <c r="A10" s="7" t="s">
        <v>36</v>
      </c>
      <c r="B10" s="12" t="s">
        <v>37</v>
      </c>
      <c r="C10" s="13" t="s">
        <v>38</v>
      </c>
      <c r="D10" s="13" t="s">
        <v>39</v>
      </c>
      <c r="E10" s="14" t="s">
        <v>18</v>
      </c>
      <c r="F10" s="20">
        <v>14055.83</v>
      </c>
      <c r="G10" s="16">
        <v>13010.13</v>
      </c>
      <c r="H10" s="16">
        <v>14297.08</v>
      </c>
      <c r="I10" s="17">
        <f t="shared" si="0"/>
        <v>4758.58</v>
      </c>
      <c r="J10" s="17">
        <f t="shared" si="1"/>
        <v>475.86</v>
      </c>
      <c r="K10" s="17">
        <f t="shared" si="2"/>
        <v>2890.29</v>
      </c>
      <c r="L10" s="18">
        <f t="shared" si="3"/>
        <v>33238.31</v>
      </c>
    </row>
    <row r="11" s="2" customFormat="1" ht="22" customHeight="1" spans="1:13">
      <c r="A11" s="7" t="s">
        <v>40</v>
      </c>
      <c r="B11" s="12" t="s">
        <v>41</v>
      </c>
      <c r="C11" s="24" t="s">
        <v>42</v>
      </c>
      <c r="D11" s="24" t="s">
        <v>43</v>
      </c>
      <c r="E11" s="25" t="s">
        <v>18</v>
      </c>
      <c r="F11" s="22">
        <v>2630.54</v>
      </c>
      <c r="G11" s="16">
        <v>2783.5</v>
      </c>
      <c r="H11" s="16">
        <v>3402.9</v>
      </c>
      <c r="I11" s="17">
        <f t="shared" si="0"/>
        <v>1014.34</v>
      </c>
      <c r="J11" s="17">
        <f t="shared" si="1"/>
        <v>101.43</v>
      </c>
      <c r="K11" s="17">
        <f t="shared" si="2"/>
        <v>616.09</v>
      </c>
      <c r="L11" s="18">
        <f t="shared" si="3"/>
        <v>7085.08</v>
      </c>
    </row>
    <row r="12" s="2" customFormat="1" ht="33" customHeight="1" spans="1:13">
      <c r="A12" s="7" t="s">
        <v>13</v>
      </c>
      <c r="B12" s="19"/>
      <c r="C12" s="19"/>
      <c r="D12" s="19"/>
      <c r="E12" s="19"/>
      <c r="F12" s="26">
        <f t="shared" ref="F12:J12" si="4">SUM(F4:F11)</f>
        <v>77261.05</v>
      </c>
      <c r="G12" s="26">
        <f t="shared" si="4"/>
        <v>70259.34</v>
      </c>
      <c r="H12" s="26">
        <f t="shared" si="4"/>
        <v>84267.02</v>
      </c>
      <c r="I12" s="18">
        <f t="shared" si="4"/>
        <v>26665.82</v>
      </c>
      <c r="J12" s="18">
        <f t="shared" si="4"/>
        <v>2666.57</v>
      </c>
      <c r="K12" s="17">
        <f t="shared" si="2"/>
        <v>16196.4</v>
      </c>
      <c r="L12" s="18">
        <f t="shared" si="3"/>
        <v>186258.62</v>
      </c>
    </row>
    <row r="13" s="2" customFormat="1" spans="1:13">
      <c r="A13" s="1"/>
      <c r="B13" s="3"/>
      <c r="C13" s="3"/>
      <c r="D13" s="3"/>
      <c r="F13" s="1"/>
      <c r="G13" s="1"/>
      <c r="H13" s="1"/>
      <c r="I13" s="1"/>
      <c r="J13" s="1"/>
      <c r="K13" s="1"/>
      <c r="L13" s="1"/>
      <c r="M13" s="1"/>
    </row>
    <row r="14" s="2" customFormat="1" spans="1:13">
      <c r="A14" s="1"/>
      <c r="B14" s="3"/>
      <c r="C14" s="3"/>
      <c r="D14" s="3"/>
      <c r="F14" s="1"/>
      <c r="G14" s="1"/>
      <c r="H14" s="1"/>
      <c r="I14" s="1"/>
      <c r="J14" s="1"/>
      <c r="K14" s="1"/>
      <c r="L14" s="1"/>
      <c r="M14" s="1"/>
    </row>
    <row r="15" s="2" customFormat="1" spans="1:13">
      <c r="A15" s="1"/>
      <c r="B15" s="3"/>
      <c r="C15" s="3"/>
      <c r="D15" s="3"/>
      <c r="F15" s="1"/>
      <c r="G15" s="1"/>
      <c r="H15" s="1"/>
      <c r="I15" s="1"/>
      <c r="J15" s="1"/>
      <c r="K15" s="1"/>
      <c r="L15" s="1"/>
      <c r="M15" s="1"/>
    </row>
    <row r="16" s="3" customFormat="1" spans="1:13">
      <c r="A16" s="1"/>
      <c r="E16" s="2"/>
      <c r="F16" s="1"/>
      <c r="G16" s="1"/>
      <c r="H16" s="1"/>
      <c r="I16" s="1"/>
      <c r="J16" s="1"/>
      <c r="K16" s="1"/>
      <c r="M16" s="1"/>
    </row>
    <row r="17" s="3" customFormat="1" spans="1:13">
      <c r="A17" s="1"/>
      <c r="E17" s="2"/>
      <c r="F17" s="1"/>
      <c r="G17" s="1"/>
      <c r="H17" s="1"/>
      <c r="I17" s="1"/>
      <c r="J17" s="1"/>
      <c r="K17" s="1"/>
      <c r="M17" s="1"/>
    </row>
    <row r="18" s="3" customFormat="1" spans="1:13">
      <c r="A18" s="1"/>
      <c r="E18" s="2"/>
      <c r="F18" s="1"/>
      <c r="G18" s="1"/>
      <c r="H18" s="1"/>
      <c r="I18" s="1"/>
      <c r="J18" s="1"/>
      <c r="K18" s="1"/>
      <c r="M18" s="1"/>
    </row>
    <row r="19" s="3" customFormat="1" spans="1:13">
      <c r="A19" s="1"/>
      <c r="E19" s="2"/>
      <c r="F19" s="1"/>
      <c r="G19" s="1"/>
      <c r="H19" s="1"/>
      <c r="I19" s="1"/>
      <c r="J19" s="1"/>
      <c r="K19" s="1"/>
      <c r="M19" s="1"/>
    </row>
    <row r="20" s="3" customFormat="1" spans="1:13">
      <c r="A20" s="1"/>
      <c r="E20" s="2"/>
      <c r="F20" s="1"/>
      <c r="G20" s="1"/>
      <c r="H20" s="1"/>
      <c r="I20" s="1"/>
      <c r="J20" s="1"/>
      <c r="K20" s="1"/>
      <c r="M20" s="1"/>
    </row>
    <row r="21" s="3" customFormat="1" spans="1:13">
      <c r="A21" s="1"/>
      <c r="E21" s="27"/>
      <c r="F21" s="1"/>
      <c r="G21" s="1"/>
      <c r="H21" s="1"/>
      <c r="I21" s="1"/>
      <c r="J21" s="1"/>
      <c r="K21" s="1"/>
      <c r="M21" s="1"/>
    </row>
    <row r="22" s="3" customFormat="1" spans="1:13">
      <c r="A22" s="1"/>
      <c r="E22" s="2"/>
      <c r="F22" s="1"/>
      <c r="G22" s="1"/>
      <c r="H22" s="1"/>
      <c r="I22" s="1"/>
      <c r="J22" s="1"/>
      <c r="K22" s="1"/>
      <c r="M22" s="1"/>
    </row>
    <row r="23" s="3" customFormat="1" spans="1:13">
      <c r="A23" s="1"/>
      <c r="E23" s="2"/>
      <c r="F23" s="1"/>
      <c r="G23" s="1"/>
      <c r="H23" s="1"/>
      <c r="I23" s="1"/>
      <c r="J23" s="1"/>
      <c r="K23" s="1"/>
      <c r="M23" s="1"/>
    </row>
    <row r="24" s="3" customFormat="1" spans="1:13">
      <c r="A24" s="1"/>
      <c r="E24" s="2"/>
      <c r="F24" s="1"/>
      <c r="G24" s="1"/>
      <c r="H24" s="1"/>
      <c r="I24" s="1"/>
      <c r="J24" s="1"/>
      <c r="K24" s="1"/>
      <c r="M24" s="1"/>
    </row>
  </sheetData>
  <sortState ref="A4:L12">
    <sortCondition ref="B4"/>
  </sortState>
  <mergeCells count="4">
    <mergeCell ref="A1:C1"/>
    <mergeCell ref="A2:L2"/>
    <mergeCell ref="B5:B6"/>
    <mergeCell ref="B8:B9"/>
  </mergeCells>
  <printOptions horizontalCentered="1"/>
  <pageMargins left="0.511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2022-07-06T08:19:00Z</dcterms:created>
  <dcterms:modified xsi:type="dcterms:W3CDTF">2026-05-19T08:33:04Z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